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19410" windowHeight="11010" activeTab="4"/>
  </bookViews>
  <sheets>
    <sheet name="1кв" sheetId="22" r:id="rId1"/>
    <sheet name="2кв" sheetId="23" r:id="rId2"/>
    <sheet name="3кв" sheetId="24" r:id="rId3"/>
    <sheet name="4кв" sheetId="25" r:id="rId4"/>
    <sheet name="отчет" sheetId="26" r:id="rId5"/>
  </sheets>
  <definedNames>
    <definedName name="_xlnm.Print_Area" localSheetId="0">'1кв'!$A$1:$E$50</definedName>
    <definedName name="_xlnm.Print_Area" localSheetId="1">'2кв'!$A$1:$E$49</definedName>
    <definedName name="_xlnm.Print_Area" localSheetId="2">'3кв'!$A$1:$E$49</definedName>
    <definedName name="_xlnm.Print_Area" localSheetId="3">'4кв'!$A$1:$E$49</definedName>
    <definedName name="_xlnm.Print_Area" localSheetId="4">отчет!$A$1:$C$36</definedName>
  </definedNames>
  <calcPr calcId="152511"/>
</workbook>
</file>

<file path=xl/calcChain.xml><?xml version="1.0" encoding="utf-8"?>
<calcChain xmlns="http://schemas.openxmlformats.org/spreadsheetml/2006/main">
  <c r="C15" i="26" l="1"/>
  <c r="C13" i="26"/>
  <c r="C14" i="26"/>
  <c r="C12" i="26"/>
  <c r="C9" i="26"/>
  <c r="C8" i="26"/>
  <c r="C6" i="26"/>
  <c r="C24" i="26"/>
  <c r="C10" i="26"/>
  <c r="C18" i="26" l="1"/>
  <c r="C19" i="26"/>
  <c r="B44" i="25" l="1"/>
  <c r="B47" i="25"/>
  <c r="E23" i="25"/>
  <c r="E22" i="25"/>
  <c r="E26" i="25" s="1"/>
  <c r="B48" i="25" s="1"/>
  <c r="B49" i="25" l="1"/>
  <c r="B44" i="24"/>
  <c r="E26" i="24"/>
  <c r="B47" i="24" l="1"/>
  <c r="E23" i="24"/>
  <c r="E22" i="24"/>
  <c r="B47" i="23"/>
  <c r="E23" i="23"/>
  <c r="E22" i="23"/>
  <c r="E26" i="23" l="1"/>
  <c r="B48" i="23" s="1"/>
  <c r="B48" i="24"/>
  <c r="B49" i="24" s="1"/>
  <c r="B48" i="22"/>
  <c r="E25" i="22"/>
  <c r="E23" i="22" l="1"/>
  <c r="E22" i="22"/>
  <c r="E27" i="22" l="1"/>
  <c r="B49" i="22" s="1"/>
  <c r="B50" i="22" l="1"/>
  <c r="B44" i="23" s="1"/>
  <c r="B49" i="23" s="1"/>
</calcChain>
</file>

<file path=xl/sharedStrings.xml><?xml version="1.0" encoding="utf-8"?>
<sst xmlns="http://schemas.openxmlformats.org/spreadsheetml/2006/main" count="250" uniqueCount="92">
  <si>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</si>
  <si>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</si>
  <si>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</si>
  <si>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</si>
  <si>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</si>
  <si>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</si>
  <si>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</si>
  <si>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</si>
  <si>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</si>
  <si>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</si>
  <si>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</si>
  <si>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</si>
  <si>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</si>
  <si>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</si>
  <si>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</si>
  <si>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</si>
  <si>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</si>
  <si>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</si>
  <si>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</si>
  <si>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</si>
  <si>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</si>
  <si>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</si>
  <si>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</si>
  <si>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</si>
  <si>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</si>
  <si>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Комсомольская, д. 21а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</si>
  <si>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№12,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41 от 01.05.2015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</si>
  <si>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№21а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Комсомольская</t>
    </r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</si>
  <si>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</si>
  <si>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</si>
  <si>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</si>
  <si>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</si>
  <si>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Итого остаток на конец квартала </t>
  </si>
  <si>
    <t>в т.ч. Оплачено рем.и содерж.</t>
  </si>
  <si>
    <t>интернет</t>
  </si>
  <si>
    <t>Общая площадь квартир - 562,2</t>
  </si>
  <si>
    <t>Расходы по содержанию и тек. Ремонту</t>
  </si>
  <si>
    <t xml:space="preserve">Общехозяйственные расходы </t>
  </si>
  <si>
    <t>Остаток на начало квартала</t>
  </si>
  <si>
    <t xml:space="preserve">определена приложением № 9 к договору </t>
  </si>
  <si>
    <t>Услуги по содержанию многоквартирного дома</t>
  </si>
  <si>
    <t>1 квартал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</si>
  <si>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 xml:space="preserve"> Карпенко Александра Ивановича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</si>
  <si>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№61  от   15.05.2022 г.</t>
    </r>
  </si>
  <si>
    <t>Предъявлено населению 25299</t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</si>
  <si>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Карпенко А.И.</t>
    </r>
  </si>
  <si>
    <t>ч/час</t>
  </si>
  <si>
    <t>за 1 квартал 2023 года</t>
  </si>
  <si>
    <t>"31" 03 2023 г.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</si>
  <si>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</si>
  <si>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Штукатурка отверстия в потолке (кв.1)</t>
  </si>
  <si>
    <t xml:space="preserve">           2. Всего за период с "01" 01 2023 г. по "31" 03 2023 г. выполнено работ (оказано услуг) на общую сумму двадцать восемь тысяч сто пятьдесят  два рубля 15 копеек.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</si>
  <si>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</si>
  <si>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за 2 квартал 2023 года</t>
  </si>
  <si>
    <t>"30" 06 2023 г.</t>
  </si>
  <si>
    <t>2 квартал</t>
  </si>
  <si>
    <t>за 3 квартал 2023 года</t>
  </si>
  <si>
    <t>"30" 09 2023 г.</t>
  </si>
  <si>
    <t>3 квартал</t>
  </si>
  <si>
    <t xml:space="preserve">           2. Всего за период с "01" 04 2023 г. по "30" 06 2023 г. выполнено работ (оказано услуг) на общую сумму двадцать три тысячи девятьсот девяносто два рубля 30 копеек.</t>
  </si>
  <si>
    <t xml:space="preserve">           2. Всего за период с "01" 07 2023 г. по "30" 09 2023 г. выполнено работ (оказано услуг) на общую сумму двадцать шесть тысяч шестьсот шестьдесят пять рублей 15 копеек.</t>
  </si>
  <si>
    <t>Предъявлено населению 27321,3</t>
  </si>
  <si>
    <t>за 4 квартал 2023 года</t>
  </si>
  <si>
    <t>31.12.2023 г.</t>
  </si>
  <si>
    <t>4 квартал</t>
  </si>
  <si>
    <t xml:space="preserve">           2. Всего за период с "01" 10 2023 г. по "31" 12 2023 г. выполнено работ (оказано услуг) на общую сумму двадцать шесть тысяч шестьсот шестьдесят пять рублей 15 копеек.</t>
  </si>
  <si>
    <t>ОТЧЕТ</t>
  </si>
  <si>
    <t>О ВЫПОЛНЕННЫХ РАБОТАХ И ДВИЖЕНИИ  СРЕДСТВ</t>
  </si>
  <si>
    <t>НА ЛИЦЕВОМ СЧЕТЕ  за  период  с 01.01.2023 г. по 31.12.2023 г.</t>
  </si>
  <si>
    <t>Остаток на начало периода</t>
  </si>
  <si>
    <t xml:space="preserve">Доходы: </t>
  </si>
  <si>
    <t>Оплачено в текущем периоде по квитанциям</t>
  </si>
  <si>
    <t>Оплачено за размещение оборудования в МОП интернет Ростелеком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</si>
  <si>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</si>
  <si>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</si>
  <si>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</si>
  <si>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</si>
  <si>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в том числе:</t>
  </si>
  <si>
    <t>Итого расходов</t>
  </si>
  <si>
    <t>Остаток средств на 01.01.2024</t>
  </si>
  <si>
    <t>Справочно:</t>
  </si>
  <si>
    <t>Задолженность населения по оплате на 01.01.2023г.</t>
  </si>
  <si>
    <t>Задолженность населения по оплате на 01.01.2024г.</t>
  </si>
  <si>
    <t>Прирост (+) / уменьшение (-) задолженности за год</t>
  </si>
  <si>
    <t xml:space="preserve">Получил: </t>
  </si>
  <si>
    <t>Отчет за 2023 год.</t>
  </si>
  <si>
    <t>Перечень предлагаемых работ на 2024  год.</t>
  </si>
  <si>
    <t>Предложение по структуре тарифа на 2024  год.</t>
  </si>
  <si>
    <t>_____________________________________________</t>
  </si>
  <si>
    <t>по ж.д. ул.Комсомольская, д. 21а</t>
  </si>
  <si>
    <t>Начислено всего 105237,36</t>
  </si>
  <si>
    <t>Непредвиденные работы 2 ч/ч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</si>
</sst>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4" fillId="0" borderId="0"/>
    <xf numFmtId="0" fontId="15" fillId="0" borderId="0"/>
    <xf numFmtId="0" fontId="16" fillId="0" borderId="0"/>
  </cellStyleXfs>
  <cellXfs count="86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164" fontId="8" fillId="0" borderId="0" xfId="1" applyNumberFormat="1" applyFont="1"/>
    <xf numFmtId="164" fontId="4" fillId="0" borderId="0" xfId="1" applyNumberFormat="1" applyFont="1"/>
    <xf numFmtId="0" fontId="12" fillId="0" borderId="0" xfId="0" applyFont="1"/>
    <xf numFmtId="43" fontId="4" fillId="0" borderId="0" xfId="0" applyNumberFormat="1" applyFont="1"/>
    <xf numFmtId="0" fontId="13" fillId="0" borderId="0" xfId="0" applyFont="1"/>
    <xf numFmtId="0" fontId="3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3" fillId="0" borderId="1" xfId="0" applyFont="1" applyBorder="1" applyAlignment="1">
      <alignment wrapText="1"/>
    </xf>
    <xf numFmtId="0" fontId="8" fillId="0" borderId="1" xfId="0" applyFont="1" applyBorder="1"/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wrapText="1"/>
    </xf>
    <xf numFmtId="0" fontId="11" fillId="0" borderId="4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1" fillId="0" borderId="4" xfId="0" applyFont="1" applyBorder="1" applyAlignment="1"/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left" wrapText="1"/>
    </xf>
    <xf numFmtId="0" fontId="5" fillId="0" borderId="0" xfId="0" applyFont="1" applyAlignment="1">
      <alignment wrapText="1"/>
    </xf>
    <xf numFmtId="0" fontId="17" fillId="0" borderId="0" xfId="0" applyFont="1" applyAlignment="1">
      <alignment horizontal="center"/>
    </xf>
    <xf numFmtId="0" fontId="17" fillId="0" borderId="0" xfId="0" applyFont="1" applyAlignment="1"/>
    <xf numFmtId="0" fontId="18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6" fontId="8" fillId="0" borderId="1" xfId="1" applyNumberFormat="1" applyFont="1" applyBorder="1" applyAlignment="1">
      <alignment horizontal="center"/>
    </xf>
    <xf numFmtId="4" fontId="17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4" fillId="2" borderId="1" xfId="1" applyFont="1" applyFill="1" applyBorder="1" applyAlignment="1">
      <alignment horizontal="center" vertical="center" wrapText="1"/>
    </xf>
    <xf numFmtId="164" fontId="4" fillId="0" borderId="0" xfId="1" applyNumberFormat="1" applyFont="1" applyBorder="1"/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166" fontId="8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0" xfId="0" applyFont="1" applyBorder="1"/>
    <xf numFmtId="43" fontId="0" fillId="0" borderId="0" xfId="0" applyNumberFormat="1"/>
    <xf numFmtId="49" fontId="3" fillId="0" borderId="5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2" fontId="4" fillId="0" borderId="6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9" fontId="7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view="pageBreakPreview" topLeftCell="A22" zoomScaleSheetLayoutView="100" workbookViewId="0">
      <selection activeCell="B49" sqref="B49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0" width="9.140625" style="2"/>
    <col min="11" max="11" width="13.42578125" style="2" customWidth="1"/>
    <col min="12" max="16384" width="9.140625" style="2"/>
  </cols>
  <sheetData>
    <row r="1" spans="1:5" ht="15.75" x14ac:dyDescent="0.25">
      <c r="A1" s="39" t="s">
        <v>11</v>
      </c>
      <c r="B1" s="39"/>
      <c r="C1" s="39"/>
      <c r="D1" s="39"/>
      <c r="E1" s="39"/>
    </row>
    <row r="2" spans="1:5" ht="30.75" customHeight="1" x14ac:dyDescent="0.25">
      <c r="A2" s="40" t="s">
        <v>12</v>
      </c>
      <c r="B2" s="41"/>
      <c r="C2" s="41"/>
      <c r="D2" s="41"/>
      <c r="E2" s="41"/>
    </row>
    <row r="3" spans="1:5" x14ac:dyDescent="0.25">
      <c r="A3" s="42" t="s">
        <v>47</v>
      </c>
      <c r="B3" s="42"/>
      <c r="C3" s="42"/>
      <c r="D3" s="42"/>
      <c r="E3" s="42"/>
    </row>
    <row r="4" spans="1:5" s="1" customFormat="1" ht="15.75" x14ac:dyDescent="0.25">
      <c r="A4" s="21" t="s">
        <v>13</v>
      </c>
      <c r="B4" s="4"/>
      <c r="C4" s="4"/>
      <c r="D4" s="43" t="s">
        <v>48</v>
      </c>
      <c r="E4" s="43"/>
    </row>
    <row r="5" spans="1:5" x14ac:dyDescent="0.25">
      <c r="A5" s="29"/>
      <c r="B5" s="4"/>
      <c r="C5" s="4"/>
      <c r="D5" s="4"/>
      <c r="E5" s="4"/>
    </row>
    <row r="6" spans="1:5" x14ac:dyDescent="0.25">
      <c r="A6" s="44" t="s">
        <v>0</v>
      </c>
      <c r="B6" s="44"/>
      <c r="C6" s="44"/>
      <c r="D6" s="44"/>
      <c r="E6" s="44"/>
    </row>
    <row r="7" spans="1:5" x14ac:dyDescent="0.25">
      <c r="A7" s="38" t="s">
        <v>25</v>
      </c>
      <c r="B7" s="38"/>
      <c r="C7" s="38"/>
      <c r="D7" s="38"/>
      <c r="E7" s="38"/>
    </row>
    <row r="8" spans="1:5" x14ac:dyDescent="0.25">
      <c r="A8" s="46" t="s">
        <v>1</v>
      </c>
      <c r="B8" s="46"/>
      <c r="C8" s="46"/>
      <c r="D8" s="46"/>
      <c r="E8" s="46"/>
    </row>
    <row r="9" spans="1:5" x14ac:dyDescent="0.25">
      <c r="A9" s="44" t="s">
        <v>42</v>
      </c>
      <c r="B9" s="44"/>
      <c r="C9" s="44"/>
      <c r="D9" s="44"/>
      <c r="E9" s="44"/>
    </row>
    <row r="10" spans="1:5" ht="23.25" customHeight="1" x14ac:dyDescent="0.25">
      <c r="A10" s="47" t="s">
        <v>14</v>
      </c>
      <c r="B10" s="48"/>
      <c r="C10" s="48"/>
      <c r="D10" s="48"/>
      <c r="E10" s="48"/>
    </row>
    <row r="11" spans="1:5" x14ac:dyDescent="0.25">
      <c r="A11" s="44" t="s">
        <v>26</v>
      </c>
      <c r="B11" s="44"/>
      <c r="C11" s="44"/>
      <c r="D11" s="44"/>
      <c r="E11" s="44"/>
    </row>
    <row r="12" spans="1:5" ht="18" customHeight="1" x14ac:dyDescent="0.25">
      <c r="A12" s="46" t="s">
        <v>15</v>
      </c>
      <c r="B12" s="49"/>
      <c r="C12" s="49"/>
      <c r="D12" s="49"/>
      <c r="E12" s="49"/>
    </row>
    <row r="13" spans="1:5" ht="11.25" customHeight="1" x14ac:dyDescent="0.25">
      <c r="A13" s="44" t="s">
        <v>22</v>
      </c>
      <c r="B13" s="44"/>
      <c r="C13" s="44"/>
      <c r="D13" s="44"/>
      <c r="E13" s="44"/>
    </row>
    <row r="14" spans="1:5" ht="15" customHeight="1" x14ac:dyDescent="0.25">
      <c r="A14" s="46" t="s">
        <v>2</v>
      </c>
      <c r="B14" s="49"/>
      <c r="C14" s="49"/>
      <c r="D14" s="49"/>
      <c r="E14" s="49"/>
    </row>
    <row r="15" spans="1:5" ht="18" customHeight="1" x14ac:dyDescent="0.25">
      <c r="A15" s="44" t="s">
        <v>49</v>
      </c>
      <c r="B15" s="44"/>
      <c r="C15" s="44"/>
      <c r="D15" s="44"/>
      <c r="E15" s="44"/>
    </row>
    <row r="16" spans="1:5" ht="12" customHeight="1" x14ac:dyDescent="0.25">
      <c r="A16" s="46" t="s">
        <v>16</v>
      </c>
      <c r="B16" s="49"/>
      <c r="C16" s="49"/>
      <c r="D16" s="49"/>
      <c r="E16" s="49"/>
    </row>
    <row r="17" spans="1:11" ht="32.25" customHeight="1" x14ac:dyDescent="0.25">
      <c r="A17" s="44" t="s">
        <v>17</v>
      </c>
      <c r="B17" s="44"/>
      <c r="C17" s="44"/>
      <c r="D17" s="44"/>
      <c r="E17" s="44"/>
    </row>
    <row r="18" spans="1:11" ht="63.75" customHeight="1" x14ac:dyDescent="0.25">
      <c r="A18" s="44" t="s">
        <v>43</v>
      </c>
      <c r="B18" s="44"/>
      <c r="C18" s="44"/>
      <c r="D18" s="44"/>
      <c r="E18" s="44"/>
    </row>
    <row r="19" spans="1:11" ht="34.5" customHeight="1" x14ac:dyDescent="0.25">
      <c r="A19" s="45" t="s">
        <v>27</v>
      </c>
      <c r="B19" s="45"/>
      <c r="C19" s="45"/>
      <c r="D19" s="45"/>
      <c r="E19" s="45"/>
    </row>
    <row r="20" spans="1:11" x14ac:dyDescent="0.25">
      <c r="A20" s="45"/>
      <c r="B20" s="45"/>
      <c r="C20" s="45"/>
      <c r="D20" s="45"/>
      <c r="E20" s="45"/>
      <c r="F20" s="2">
        <v>562.20000000000005</v>
      </c>
      <c r="G20" s="2">
        <v>3</v>
      </c>
    </row>
    <row r="21" spans="1:11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11" ht="38.25" x14ac:dyDescent="0.25">
      <c r="A22" s="22" t="s">
        <v>40</v>
      </c>
      <c r="B22" s="9" t="s">
        <v>39</v>
      </c>
      <c r="C22" s="3" t="s">
        <v>4</v>
      </c>
      <c r="D22" s="3">
        <v>10.24</v>
      </c>
      <c r="E22" s="8">
        <f>D22*F20*G20</f>
        <v>17270.784000000003</v>
      </c>
      <c r="K22" s="18"/>
    </row>
    <row r="23" spans="1:11" x14ac:dyDescent="0.25">
      <c r="A23" s="7" t="s">
        <v>37</v>
      </c>
      <c r="B23" s="9" t="s">
        <v>23</v>
      </c>
      <c r="C23" s="3" t="s">
        <v>4</v>
      </c>
      <c r="D23" s="3">
        <v>3.9</v>
      </c>
      <c r="E23" s="8">
        <f>D23*F20*G20</f>
        <v>6577.74</v>
      </c>
      <c r="K23" s="18"/>
    </row>
    <row r="24" spans="1:11" x14ac:dyDescent="0.25">
      <c r="A24" s="24" t="s">
        <v>28</v>
      </c>
      <c r="B24" s="9" t="s">
        <v>41</v>
      </c>
      <c r="C24" s="25" t="s">
        <v>29</v>
      </c>
      <c r="D24" s="3"/>
      <c r="E24" s="8">
        <v>3831.73</v>
      </c>
      <c r="K24" s="18"/>
    </row>
    <row r="25" spans="1:11" ht="30" x14ac:dyDescent="0.25">
      <c r="A25" s="26" t="s">
        <v>50</v>
      </c>
      <c r="B25" s="27"/>
      <c r="C25" s="25" t="s">
        <v>46</v>
      </c>
      <c r="D25" s="3">
        <v>2</v>
      </c>
      <c r="E25" s="8">
        <f>D25*235.95</f>
        <v>471.9</v>
      </c>
      <c r="K25" s="18"/>
    </row>
    <row r="26" spans="1:11" x14ac:dyDescent="0.25">
      <c r="A26" s="26"/>
      <c r="B26" s="9"/>
      <c r="C26" s="3"/>
      <c r="D26" s="31"/>
      <c r="E26" s="8"/>
      <c r="K26" s="18"/>
    </row>
    <row r="27" spans="1:11" s="14" customFormat="1" x14ac:dyDescent="0.25">
      <c r="A27" s="10" t="s">
        <v>24</v>
      </c>
      <c r="B27" s="11"/>
      <c r="C27" s="12"/>
      <c r="D27" s="23"/>
      <c r="E27" s="13">
        <f>SUM(E22:E26)</f>
        <v>28152.154000000006</v>
      </c>
      <c r="K27" s="18"/>
    </row>
    <row r="29" spans="1:11" ht="31.5" customHeight="1" x14ac:dyDescent="0.25">
      <c r="A29" s="51" t="s">
        <v>51</v>
      </c>
      <c r="B29" s="51"/>
      <c r="C29" s="51"/>
      <c r="D29" s="51"/>
      <c r="E29" s="51"/>
    </row>
    <row r="30" spans="1:11" ht="31.5" customHeight="1" x14ac:dyDescent="0.25">
      <c r="A30" s="44" t="s">
        <v>21</v>
      </c>
      <c r="B30" s="44"/>
      <c r="C30" s="44"/>
      <c r="D30" s="44"/>
      <c r="E30" s="44"/>
    </row>
    <row r="31" spans="1:11" x14ac:dyDescent="0.25">
      <c r="A31" s="44" t="s">
        <v>20</v>
      </c>
      <c r="B31" s="44"/>
      <c r="C31" s="44"/>
      <c r="D31" s="44"/>
      <c r="E31" s="44"/>
    </row>
    <row r="32" spans="1:11" ht="27" customHeight="1" x14ac:dyDescent="0.25">
      <c r="A32" s="44" t="s">
        <v>30</v>
      </c>
      <c r="B32" s="44"/>
      <c r="C32" s="44"/>
      <c r="D32" s="44"/>
      <c r="E32" s="44"/>
    </row>
    <row r="33" spans="1:5" x14ac:dyDescent="0.25">
      <c r="A33" s="44" t="s">
        <v>18</v>
      </c>
      <c r="B33" s="44"/>
      <c r="C33" s="44"/>
      <c r="D33" s="44"/>
      <c r="E33" s="44"/>
    </row>
    <row r="34" spans="1:5" x14ac:dyDescent="0.25">
      <c r="A34" s="52" t="s">
        <v>5</v>
      </c>
      <c r="B34" s="52"/>
      <c r="C34" s="52"/>
      <c r="D34" s="52"/>
      <c r="E34" s="52"/>
    </row>
    <row r="35" spans="1:5" x14ac:dyDescent="0.25">
      <c r="A35" s="44" t="s">
        <v>18</v>
      </c>
      <c r="B35" s="44"/>
      <c r="C35" s="44"/>
      <c r="D35" s="44"/>
      <c r="E35" s="44"/>
    </row>
    <row r="36" spans="1:5" x14ac:dyDescent="0.25">
      <c r="A36" s="53" t="s">
        <v>52</v>
      </c>
      <c r="B36" s="53"/>
      <c r="C36" s="53"/>
      <c r="D36" s="53"/>
      <c r="E36" s="5"/>
    </row>
    <row r="37" spans="1:5" x14ac:dyDescent="0.25">
      <c r="B37" s="54" t="s">
        <v>19</v>
      </c>
      <c r="C37" s="54"/>
      <c r="D37" s="54"/>
      <c r="E37" s="6" t="s">
        <v>6</v>
      </c>
    </row>
    <row r="38" spans="1:5" x14ac:dyDescent="0.25">
      <c r="A38" s="28"/>
      <c r="B38" s="28"/>
      <c r="C38" s="28"/>
      <c r="D38" s="28"/>
      <c r="E38" s="28"/>
    </row>
    <row r="39" spans="1:5" ht="15" customHeight="1" x14ac:dyDescent="0.25">
      <c r="A39" s="55" t="s">
        <v>45</v>
      </c>
      <c r="B39" s="55"/>
      <c r="C39" s="55"/>
      <c r="D39" s="55"/>
      <c r="E39" s="55"/>
    </row>
    <row r="40" spans="1:5" x14ac:dyDescent="0.25">
      <c r="B40" s="50" t="s">
        <v>19</v>
      </c>
      <c r="C40" s="50"/>
      <c r="D40" s="50"/>
      <c r="E40" s="6" t="s">
        <v>6</v>
      </c>
    </row>
    <row r="43" spans="1:5" x14ac:dyDescent="0.25">
      <c r="A43" s="19" t="s">
        <v>35</v>
      </c>
    </row>
    <row r="44" spans="1:5" x14ac:dyDescent="0.25">
      <c r="A44" s="14" t="s">
        <v>31</v>
      </c>
    </row>
    <row r="45" spans="1:5" x14ac:dyDescent="0.25">
      <c r="A45" s="2" t="s">
        <v>38</v>
      </c>
      <c r="B45" s="15">
        <v>4601</v>
      </c>
    </row>
    <row r="46" spans="1:5" ht="21.75" customHeight="1" x14ac:dyDescent="0.25">
      <c r="A46" s="20" t="s">
        <v>44</v>
      </c>
      <c r="B46" s="16"/>
    </row>
    <row r="47" spans="1:5" x14ac:dyDescent="0.25">
      <c r="A47" s="2" t="s">
        <v>33</v>
      </c>
      <c r="B47" s="16">
        <v>26046</v>
      </c>
    </row>
    <row r="48" spans="1:5" x14ac:dyDescent="0.25">
      <c r="A48" s="2" t="s">
        <v>34</v>
      </c>
      <c r="B48" s="16">
        <f>150*3</f>
        <v>450</v>
      </c>
    </row>
    <row r="49" spans="1:2" ht="30" x14ac:dyDescent="0.25">
      <c r="A49" s="30" t="s">
        <v>36</v>
      </c>
      <c r="B49" s="16">
        <f>E27</f>
        <v>28152.154000000006</v>
      </c>
    </row>
    <row r="50" spans="1:2" x14ac:dyDescent="0.25">
      <c r="A50" s="17" t="s">
        <v>32</v>
      </c>
      <c r="B50" s="15">
        <f>B45+B47+B48-B49</f>
        <v>2944.8459999999941</v>
      </c>
    </row>
    <row r="52" spans="1:2" x14ac:dyDescent="0.25">
      <c r="B52" s="18"/>
    </row>
  </sheetData>
  <mergeCells count="30"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D36"/>
    <mergeCell ref="B37:D37"/>
    <mergeCell ref="A39:E39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view="pageBreakPreview" topLeftCell="A20" zoomScaleSheetLayoutView="100" workbookViewId="0">
      <selection activeCell="B47" sqref="B47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0" width="9.140625" style="2"/>
    <col min="11" max="11" width="13.42578125" style="2" customWidth="1"/>
    <col min="12" max="16384" width="9.140625" style="2"/>
  </cols>
  <sheetData>
    <row r="1" spans="1:5" ht="15.75" x14ac:dyDescent="0.25">
      <c r="A1" s="39" t="s">
        <v>11</v>
      </c>
      <c r="B1" s="39"/>
      <c r="C1" s="39"/>
      <c r="D1" s="39"/>
      <c r="E1" s="39"/>
    </row>
    <row r="2" spans="1:5" ht="30.75" customHeight="1" x14ac:dyDescent="0.25">
      <c r="A2" s="40" t="s">
        <v>12</v>
      </c>
      <c r="B2" s="41"/>
      <c r="C2" s="41"/>
      <c r="D2" s="41"/>
      <c r="E2" s="41"/>
    </row>
    <row r="3" spans="1:5" x14ac:dyDescent="0.25">
      <c r="A3" s="42" t="s">
        <v>53</v>
      </c>
      <c r="B3" s="42"/>
      <c r="C3" s="42"/>
      <c r="D3" s="42"/>
      <c r="E3" s="42"/>
    </row>
    <row r="4" spans="1:5" s="1" customFormat="1" ht="15.75" x14ac:dyDescent="0.25">
      <c r="A4" s="21" t="s">
        <v>13</v>
      </c>
      <c r="B4" s="4"/>
      <c r="C4" s="4"/>
      <c r="D4" s="43" t="s">
        <v>54</v>
      </c>
      <c r="E4" s="43"/>
    </row>
    <row r="5" spans="1:5" x14ac:dyDescent="0.25">
      <c r="A5" s="33"/>
      <c r="B5" s="4"/>
      <c r="C5" s="4"/>
      <c r="D5" s="4"/>
      <c r="E5" s="4"/>
    </row>
    <row r="6" spans="1:5" x14ac:dyDescent="0.25">
      <c r="A6" s="44" t="s">
        <v>0</v>
      </c>
      <c r="B6" s="44"/>
      <c r="C6" s="44"/>
      <c r="D6" s="44"/>
      <c r="E6" s="44"/>
    </row>
    <row r="7" spans="1:5" x14ac:dyDescent="0.25">
      <c r="A7" s="38" t="s">
        <v>25</v>
      </c>
      <c r="B7" s="38"/>
      <c r="C7" s="38"/>
      <c r="D7" s="38"/>
      <c r="E7" s="38"/>
    </row>
    <row r="8" spans="1:5" x14ac:dyDescent="0.25">
      <c r="A8" s="46" t="s">
        <v>1</v>
      </c>
      <c r="B8" s="46"/>
      <c r="C8" s="46"/>
      <c r="D8" s="46"/>
      <c r="E8" s="46"/>
    </row>
    <row r="9" spans="1:5" x14ac:dyDescent="0.25">
      <c r="A9" s="44" t="s">
        <v>42</v>
      </c>
      <c r="B9" s="44"/>
      <c r="C9" s="44"/>
      <c r="D9" s="44"/>
      <c r="E9" s="44"/>
    </row>
    <row r="10" spans="1:5" ht="23.25" customHeight="1" x14ac:dyDescent="0.25">
      <c r="A10" s="47" t="s">
        <v>14</v>
      </c>
      <c r="B10" s="48"/>
      <c r="C10" s="48"/>
      <c r="D10" s="48"/>
      <c r="E10" s="48"/>
    </row>
    <row r="11" spans="1:5" x14ac:dyDescent="0.25">
      <c r="A11" s="44" t="s">
        <v>26</v>
      </c>
      <c r="B11" s="44"/>
      <c r="C11" s="44"/>
      <c r="D11" s="44"/>
      <c r="E11" s="44"/>
    </row>
    <row r="12" spans="1:5" ht="18" customHeight="1" x14ac:dyDescent="0.25">
      <c r="A12" s="46" t="s">
        <v>15</v>
      </c>
      <c r="B12" s="49"/>
      <c r="C12" s="49"/>
      <c r="D12" s="49"/>
      <c r="E12" s="49"/>
    </row>
    <row r="13" spans="1:5" ht="11.25" customHeight="1" x14ac:dyDescent="0.25">
      <c r="A13" s="44" t="s">
        <v>22</v>
      </c>
      <c r="B13" s="44"/>
      <c r="C13" s="44"/>
      <c r="D13" s="44"/>
      <c r="E13" s="44"/>
    </row>
    <row r="14" spans="1:5" ht="15" customHeight="1" x14ac:dyDescent="0.25">
      <c r="A14" s="46" t="s">
        <v>2</v>
      </c>
      <c r="B14" s="49"/>
      <c r="C14" s="49"/>
      <c r="D14" s="49"/>
      <c r="E14" s="49"/>
    </row>
    <row r="15" spans="1:5" ht="18" customHeight="1" x14ac:dyDescent="0.25">
      <c r="A15" s="44" t="s">
        <v>49</v>
      </c>
      <c r="B15" s="44"/>
      <c r="C15" s="44"/>
      <c r="D15" s="44"/>
      <c r="E15" s="44"/>
    </row>
    <row r="16" spans="1:5" ht="12" customHeight="1" x14ac:dyDescent="0.25">
      <c r="A16" s="46" t="s">
        <v>16</v>
      </c>
      <c r="B16" s="49"/>
      <c r="C16" s="49"/>
      <c r="D16" s="49"/>
      <c r="E16" s="49"/>
    </row>
    <row r="17" spans="1:11" ht="32.25" customHeight="1" x14ac:dyDescent="0.25">
      <c r="A17" s="44" t="s">
        <v>17</v>
      </c>
      <c r="B17" s="44"/>
      <c r="C17" s="44"/>
      <c r="D17" s="44"/>
      <c r="E17" s="44"/>
    </row>
    <row r="18" spans="1:11" ht="63.75" customHeight="1" x14ac:dyDescent="0.25">
      <c r="A18" s="44" t="s">
        <v>43</v>
      </c>
      <c r="B18" s="44"/>
      <c r="C18" s="44"/>
      <c r="D18" s="44"/>
      <c r="E18" s="44"/>
    </row>
    <row r="19" spans="1:11" ht="34.5" customHeight="1" x14ac:dyDescent="0.25">
      <c r="A19" s="45" t="s">
        <v>27</v>
      </c>
      <c r="B19" s="45"/>
      <c r="C19" s="45"/>
      <c r="D19" s="45"/>
      <c r="E19" s="45"/>
    </row>
    <row r="20" spans="1:11" x14ac:dyDescent="0.25">
      <c r="A20" s="45"/>
      <c r="B20" s="45"/>
      <c r="C20" s="45"/>
      <c r="D20" s="45"/>
      <c r="E20" s="45"/>
      <c r="F20" s="2">
        <v>562.20000000000005</v>
      </c>
      <c r="G20" s="2">
        <v>3</v>
      </c>
    </row>
    <row r="21" spans="1:11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11" ht="38.25" x14ac:dyDescent="0.25">
      <c r="A22" s="22" t="s">
        <v>40</v>
      </c>
      <c r="B22" s="9" t="s">
        <v>39</v>
      </c>
      <c r="C22" s="3" t="s">
        <v>4</v>
      </c>
      <c r="D22" s="3">
        <v>10.24</v>
      </c>
      <c r="E22" s="8">
        <f>D22*F20*G20</f>
        <v>17270.784000000003</v>
      </c>
      <c r="K22" s="18"/>
    </row>
    <row r="23" spans="1:11" x14ac:dyDescent="0.25">
      <c r="A23" s="7" t="s">
        <v>37</v>
      </c>
      <c r="B23" s="9" t="s">
        <v>23</v>
      </c>
      <c r="C23" s="3" t="s">
        <v>4</v>
      </c>
      <c r="D23" s="3">
        <v>3.9</v>
      </c>
      <c r="E23" s="8">
        <f>D23*F20*G20</f>
        <v>6577.74</v>
      </c>
      <c r="K23" s="18"/>
    </row>
    <row r="24" spans="1:11" x14ac:dyDescent="0.25">
      <c r="A24" s="24" t="s">
        <v>28</v>
      </c>
      <c r="B24" s="9" t="s">
        <v>55</v>
      </c>
      <c r="C24" s="25" t="s">
        <v>29</v>
      </c>
      <c r="D24" s="3"/>
      <c r="E24" s="8">
        <v>143.78</v>
      </c>
      <c r="K24" s="18"/>
    </row>
    <row r="25" spans="1:11" x14ac:dyDescent="0.25">
      <c r="A25" s="26"/>
      <c r="B25" s="9"/>
      <c r="C25" s="3"/>
      <c r="D25" s="31"/>
      <c r="E25" s="8"/>
      <c r="K25" s="18"/>
    </row>
    <row r="26" spans="1:11" s="14" customFormat="1" x14ac:dyDescent="0.25">
      <c r="A26" s="10" t="s">
        <v>24</v>
      </c>
      <c r="B26" s="11"/>
      <c r="C26" s="12"/>
      <c r="D26" s="23"/>
      <c r="E26" s="13">
        <f>SUM(E22:E25)</f>
        <v>23992.304000000004</v>
      </c>
      <c r="K26" s="18"/>
    </row>
    <row r="28" spans="1:11" ht="31.5" customHeight="1" x14ac:dyDescent="0.25">
      <c r="A28" s="51" t="s">
        <v>59</v>
      </c>
      <c r="B28" s="51"/>
      <c r="C28" s="51"/>
      <c r="D28" s="51"/>
      <c r="E28" s="51"/>
    </row>
    <row r="29" spans="1:11" ht="31.5" customHeight="1" x14ac:dyDescent="0.25">
      <c r="A29" s="44" t="s">
        <v>21</v>
      </c>
      <c r="B29" s="44"/>
      <c r="C29" s="44"/>
      <c r="D29" s="44"/>
      <c r="E29" s="44"/>
    </row>
    <row r="30" spans="1:11" x14ac:dyDescent="0.25">
      <c r="A30" s="44" t="s">
        <v>20</v>
      </c>
      <c r="B30" s="44"/>
      <c r="C30" s="44"/>
      <c r="D30" s="44"/>
      <c r="E30" s="44"/>
    </row>
    <row r="31" spans="1:11" ht="27" customHeight="1" x14ac:dyDescent="0.25">
      <c r="A31" s="44" t="s">
        <v>30</v>
      </c>
      <c r="B31" s="44"/>
      <c r="C31" s="44"/>
      <c r="D31" s="44"/>
      <c r="E31" s="44"/>
    </row>
    <row r="32" spans="1:11" x14ac:dyDescent="0.25">
      <c r="A32" s="44" t="s">
        <v>18</v>
      </c>
      <c r="B32" s="44"/>
      <c r="C32" s="44"/>
      <c r="D32" s="44"/>
      <c r="E32" s="44"/>
    </row>
    <row r="33" spans="1:5" x14ac:dyDescent="0.25">
      <c r="A33" s="52" t="s">
        <v>5</v>
      </c>
      <c r="B33" s="52"/>
      <c r="C33" s="52"/>
      <c r="D33" s="52"/>
      <c r="E33" s="52"/>
    </row>
    <row r="34" spans="1:5" x14ac:dyDescent="0.25">
      <c r="A34" s="44" t="s">
        <v>18</v>
      </c>
      <c r="B34" s="44"/>
      <c r="C34" s="44"/>
      <c r="D34" s="44"/>
      <c r="E34" s="44"/>
    </row>
    <row r="35" spans="1:5" x14ac:dyDescent="0.25">
      <c r="A35" s="53" t="s">
        <v>52</v>
      </c>
      <c r="B35" s="53"/>
      <c r="C35" s="53"/>
      <c r="D35" s="53"/>
      <c r="E35" s="5"/>
    </row>
    <row r="36" spans="1:5" x14ac:dyDescent="0.25">
      <c r="B36" s="54" t="s">
        <v>19</v>
      </c>
      <c r="C36" s="54"/>
      <c r="D36" s="54"/>
      <c r="E36" s="6" t="s">
        <v>6</v>
      </c>
    </row>
    <row r="37" spans="1:5" x14ac:dyDescent="0.25">
      <c r="A37" s="32"/>
      <c r="B37" s="32"/>
      <c r="C37" s="32"/>
      <c r="D37" s="32"/>
      <c r="E37" s="32"/>
    </row>
    <row r="38" spans="1:5" ht="15" customHeight="1" x14ac:dyDescent="0.25">
      <c r="A38" s="55" t="s">
        <v>45</v>
      </c>
      <c r="B38" s="55"/>
      <c r="C38" s="55"/>
      <c r="D38" s="55"/>
      <c r="E38" s="55"/>
    </row>
    <row r="39" spans="1:5" x14ac:dyDescent="0.25">
      <c r="B39" s="50" t="s">
        <v>19</v>
      </c>
      <c r="C39" s="50"/>
      <c r="D39" s="50"/>
      <c r="E39" s="6" t="s">
        <v>6</v>
      </c>
    </row>
    <row r="42" spans="1:5" x14ac:dyDescent="0.25">
      <c r="A42" s="19" t="s">
        <v>35</v>
      </c>
    </row>
    <row r="43" spans="1:5" x14ac:dyDescent="0.25">
      <c r="A43" s="14" t="s">
        <v>31</v>
      </c>
    </row>
    <row r="44" spans="1:5" x14ac:dyDescent="0.25">
      <c r="A44" s="2" t="s">
        <v>38</v>
      </c>
      <c r="B44" s="15">
        <f>'1кв'!B50</f>
        <v>2944.8459999999941</v>
      </c>
    </row>
    <row r="45" spans="1:5" ht="21.75" customHeight="1" x14ac:dyDescent="0.25">
      <c r="A45" s="20" t="s">
        <v>44</v>
      </c>
      <c r="B45" s="16"/>
    </row>
    <row r="46" spans="1:5" x14ac:dyDescent="0.25">
      <c r="A46" s="2" t="s">
        <v>33</v>
      </c>
      <c r="B46" s="16">
        <v>25299</v>
      </c>
    </row>
    <row r="47" spans="1:5" x14ac:dyDescent="0.25">
      <c r="A47" s="2" t="s">
        <v>34</v>
      </c>
      <c r="B47" s="16">
        <f>150*3</f>
        <v>450</v>
      </c>
    </row>
    <row r="48" spans="1:5" ht="30" x14ac:dyDescent="0.25">
      <c r="A48" s="34" t="s">
        <v>36</v>
      </c>
      <c r="B48" s="16">
        <f>E26</f>
        <v>23992.304000000004</v>
      </c>
    </row>
    <row r="49" spans="1:2" x14ac:dyDescent="0.25">
      <c r="A49" s="17" t="s">
        <v>32</v>
      </c>
      <c r="B49" s="15">
        <f>B44+B46+B47-B48</f>
        <v>4701.5419999999904</v>
      </c>
    </row>
    <row r="51" spans="1:2" x14ac:dyDescent="0.25">
      <c r="B51" s="18"/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D35"/>
    <mergeCell ref="B36:D36"/>
    <mergeCell ref="A38:E3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view="pageBreakPreview" topLeftCell="A21" zoomScaleSheetLayoutView="100" workbookViewId="0">
      <selection activeCell="B49" sqref="B49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0" width="9.140625" style="2"/>
    <col min="11" max="11" width="13.42578125" style="2" customWidth="1"/>
    <col min="12" max="16384" width="9.140625" style="2"/>
  </cols>
  <sheetData>
    <row r="1" spans="1:5" ht="15.75" x14ac:dyDescent="0.25">
      <c r="A1" s="39" t="s">
        <v>11</v>
      </c>
      <c r="B1" s="39"/>
      <c r="C1" s="39"/>
      <c r="D1" s="39"/>
      <c r="E1" s="39"/>
    </row>
    <row r="2" spans="1:5" ht="30.75" customHeight="1" x14ac:dyDescent="0.25">
      <c r="A2" s="40" t="s">
        <v>12</v>
      </c>
      <c r="B2" s="41"/>
      <c r="C2" s="41"/>
      <c r="D2" s="41"/>
      <c r="E2" s="41"/>
    </row>
    <row r="3" spans="1:5" x14ac:dyDescent="0.25">
      <c r="A3" s="42" t="s">
        <v>56</v>
      </c>
      <c r="B3" s="42"/>
      <c r="C3" s="42"/>
      <c r="D3" s="42"/>
      <c r="E3" s="42"/>
    </row>
    <row r="4" spans="1:5" s="1" customFormat="1" ht="15.75" x14ac:dyDescent="0.25">
      <c r="A4" s="21" t="s">
        <v>13</v>
      </c>
      <c r="B4" s="4"/>
      <c r="C4" s="4"/>
      <c r="D4" s="43" t="s">
        <v>57</v>
      </c>
      <c r="E4" s="43"/>
    </row>
    <row r="5" spans="1:5" x14ac:dyDescent="0.25">
      <c r="A5" s="33"/>
      <c r="B5" s="4"/>
      <c r="C5" s="4"/>
      <c r="D5" s="4"/>
      <c r="E5" s="4"/>
    </row>
    <row r="6" spans="1:5" x14ac:dyDescent="0.25">
      <c r="A6" s="44" t="s">
        <v>0</v>
      </c>
      <c r="B6" s="44"/>
      <c r="C6" s="44"/>
      <c r="D6" s="44"/>
      <c r="E6" s="44"/>
    </row>
    <row r="7" spans="1:5" x14ac:dyDescent="0.25">
      <c r="A7" s="38" t="s">
        <v>25</v>
      </c>
      <c r="B7" s="38"/>
      <c r="C7" s="38"/>
      <c r="D7" s="38"/>
      <c r="E7" s="38"/>
    </row>
    <row r="8" spans="1:5" x14ac:dyDescent="0.25">
      <c r="A8" s="46" t="s">
        <v>1</v>
      </c>
      <c r="B8" s="46"/>
      <c r="C8" s="46"/>
      <c r="D8" s="46"/>
      <c r="E8" s="46"/>
    </row>
    <row r="9" spans="1:5" x14ac:dyDescent="0.25">
      <c r="A9" s="44" t="s">
        <v>42</v>
      </c>
      <c r="B9" s="44"/>
      <c r="C9" s="44"/>
      <c r="D9" s="44"/>
      <c r="E9" s="44"/>
    </row>
    <row r="10" spans="1:5" ht="23.25" customHeight="1" x14ac:dyDescent="0.25">
      <c r="A10" s="47" t="s">
        <v>14</v>
      </c>
      <c r="B10" s="48"/>
      <c r="C10" s="48"/>
      <c r="D10" s="48"/>
      <c r="E10" s="48"/>
    </row>
    <row r="11" spans="1:5" x14ac:dyDescent="0.25">
      <c r="A11" s="44" t="s">
        <v>26</v>
      </c>
      <c r="B11" s="44"/>
      <c r="C11" s="44"/>
      <c r="D11" s="44"/>
      <c r="E11" s="44"/>
    </row>
    <row r="12" spans="1:5" ht="18" customHeight="1" x14ac:dyDescent="0.25">
      <c r="A12" s="46" t="s">
        <v>15</v>
      </c>
      <c r="B12" s="49"/>
      <c r="C12" s="49"/>
      <c r="D12" s="49"/>
      <c r="E12" s="49"/>
    </row>
    <row r="13" spans="1:5" ht="11.25" customHeight="1" x14ac:dyDescent="0.25">
      <c r="A13" s="44" t="s">
        <v>22</v>
      </c>
      <c r="B13" s="44"/>
      <c r="C13" s="44"/>
      <c r="D13" s="44"/>
      <c r="E13" s="44"/>
    </row>
    <row r="14" spans="1:5" ht="15" customHeight="1" x14ac:dyDescent="0.25">
      <c r="A14" s="46" t="s">
        <v>2</v>
      </c>
      <c r="B14" s="49"/>
      <c r="C14" s="49"/>
      <c r="D14" s="49"/>
      <c r="E14" s="49"/>
    </row>
    <row r="15" spans="1:5" ht="18" customHeight="1" x14ac:dyDescent="0.25">
      <c r="A15" s="44" t="s">
        <v>49</v>
      </c>
      <c r="B15" s="44"/>
      <c r="C15" s="44"/>
      <c r="D15" s="44"/>
      <c r="E15" s="44"/>
    </row>
    <row r="16" spans="1:5" ht="12" customHeight="1" x14ac:dyDescent="0.25">
      <c r="A16" s="46" t="s">
        <v>16</v>
      </c>
      <c r="B16" s="49"/>
      <c r="C16" s="49"/>
      <c r="D16" s="49"/>
      <c r="E16" s="49"/>
    </row>
    <row r="17" spans="1:11" ht="32.25" customHeight="1" x14ac:dyDescent="0.25">
      <c r="A17" s="44" t="s">
        <v>17</v>
      </c>
      <c r="B17" s="44"/>
      <c r="C17" s="44"/>
      <c r="D17" s="44"/>
      <c r="E17" s="44"/>
    </row>
    <row r="18" spans="1:11" ht="63.75" customHeight="1" x14ac:dyDescent="0.25">
      <c r="A18" s="44" t="s">
        <v>43</v>
      </c>
      <c r="B18" s="44"/>
      <c r="C18" s="44"/>
      <c r="D18" s="44"/>
      <c r="E18" s="44"/>
    </row>
    <row r="19" spans="1:11" ht="34.5" customHeight="1" x14ac:dyDescent="0.25">
      <c r="A19" s="45" t="s">
        <v>27</v>
      </c>
      <c r="B19" s="45"/>
      <c r="C19" s="45"/>
      <c r="D19" s="45"/>
      <c r="E19" s="45"/>
    </row>
    <row r="20" spans="1:11" x14ac:dyDescent="0.25">
      <c r="A20" s="45"/>
      <c r="B20" s="45"/>
      <c r="C20" s="45"/>
      <c r="D20" s="45"/>
      <c r="E20" s="45"/>
      <c r="F20" s="2">
        <v>562.20000000000005</v>
      </c>
      <c r="G20" s="2">
        <v>3</v>
      </c>
    </row>
    <row r="21" spans="1:11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11" ht="38.25" x14ac:dyDescent="0.25">
      <c r="A22" s="22" t="s">
        <v>40</v>
      </c>
      <c r="B22" s="9" t="s">
        <v>39</v>
      </c>
      <c r="C22" s="3" t="s">
        <v>4</v>
      </c>
      <c r="D22" s="3">
        <v>11.45</v>
      </c>
      <c r="E22" s="8">
        <f>D22*F20*G20</f>
        <v>19311.57</v>
      </c>
      <c r="K22" s="18"/>
    </row>
    <row r="23" spans="1:11" x14ac:dyDescent="0.25">
      <c r="A23" s="7" t="s">
        <v>37</v>
      </c>
      <c r="B23" s="9" t="s">
        <v>23</v>
      </c>
      <c r="C23" s="3" t="s">
        <v>4</v>
      </c>
      <c r="D23" s="3">
        <v>4.3600000000000003</v>
      </c>
      <c r="E23" s="8">
        <f>D23*F20*G20</f>
        <v>7353.5760000000009</v>
      </c>
      <c r="K23" s="18"/>
    </row>
    <row r="24" spans="1:11" x14ac:dyDescent="0.25">
      <c r="A24" s="24" t="s">
        <v>28</v>
      </c>
      <c r="B24" s="9" t="s">
        <v>58</v>
      </c>
      <c r="C24" s="25" t="s">
        <v>29</v>
      </c>
      <c r="D24" s="3"/>
      <c r="E24" s="8">
        <v>0</v>
      </c>
      <c r="K24" s="18"/>
    </row>
    <row r="25" spans="1:11" x14ac:dyDescent="0.25">
      <c r="A25" s="26"/>
      <c r="B25" s="9"/>
      <c r="C25" s="3"/>
      <c r="D25" s="31"/>
      <c r="E25" s="8"/>
      <c r="K25" s="18"/>
    </row>
    <row r="26" spans="1:11" s="14" customFormat="1" x14ac:dyDescent="0.25">
      <c r="A26" s="10" t="s">
        <v>24</v>
      </c>
      <c r="B26" s="11"/>
      <c r="C26" s="12"/>
      <c r="D26" s="23"/>
      <c r="E26" s="13">
        <f>SUM(E22:E25)</f>
        <v>26665.146000000001</v>
      </c>
      <c r="K26" s="18"/>
    </row>
    <row r="28" spans="1:11" ht="31.5" customHeight="1" x14ac:dyDescent="0.25">
      <c r="A28" s="51" t="s">
        <v>60</v>
      </c>
      <c r="B28" s="51"/>
      <c r="C28" s="51"/>
      <c r="D28" s="51"/>
      <c r="E28" s="51"/>
    </row>
    <row r="29" spans="1:11" ht="31.5" customHeight="1" x14ac:dyDescent="0.25">
      <c r="A29" s="44" t="s">
        <v>21</v>
      </c>
      <c r="B29" s="44"/>
      <c r="C29" s="44"/>
      <c r="D29" s="44"/>
      <c r="E29" s="44"/>
    </row>
    <row r="30" spans="1:11" x14ac:dyDescent="0.25">
      <c r="A30" s="44" t="s">
        <v>20</v>
      </c>
      <c r="B30" s="44"/>
      <c r="C30" s="44"/>
      <c r="D30" s="44"/>
      <c r="E30" s="44"/>
    </row>
    <row r="31" spans="1:11" ht="27" customHeight="1" x14ac:dyDescent="0.25">
      <c r="A31" s="44" t="s">
        <v>30</v>
      </c>
      <c r="B31" s="44"/>
      <c r="C31" s="44"/>
      <c r="D31" s="44"/>
      <c r="E31" s="44"/>
    </row>
    <row r="32" spans="1:11" x14ac:dyDescent="0.25">
      <c r="A32" s="44" t="s">
        <v>18</v>
      </c>
      <c r="B32" s="44"/>
      <c r="C32" s="44"/>
      <c r="D32" s="44"/>
      <c r="E32" s="44"/>
    </row>
    <row r="33" spans="1:5" x14ac:dyDescent="0.25">
      <c r="A33" s="52" t="s">
        <v>5</v>
      </c>
      <c r="B33" s="52"/>
      <c r="C33" s="52"/>
      <c r="D33" s="52"/>
      <c r="E33" s="52"/>
    </row>
    <row r="34" spans="1:5" x14ac:dyDescent="0.25">
      <c r="A34" s="44" t="s">
        <v>18</v>
      </c>
      <c r="B34" s="44"/>
      <c r="C34" s="44"/>
      <c r="D34" s="44"/>
      <c r="E34" s="44"/>
    </row>
    <row r="35" spans="1:5" x14ac:dyDescent="0.25">
      <c r="A35" s="53" t="s">
        <v>52</v>
      </c>
      <c r="B35" s="53"/>
      <c r="C35" s="53"/>
      <c r="D35" s="53"/>
      <c r="E35" s="5"/>
    </row>
    <row r="36" spans="1:5" x14ac:dyDescent="0.25">
      <c r="B36" s="54" t="s">
        <v>19</v>
      </c>
      <c r="C36" s="54"/>
      <c r="D36" s="54"/>
      <c r="E36" s="6" t="s">
        <v>6</v>
      </c>
    </row>
    <row r="37" spans="1:5" x14ac:dyDescent="0.25">
      <c r="A37" s="32"/>
      <c r="B37" s="32"/>
      <c r="C37" s="32"/>
      <c r="D37" s="32"/>
      <c r="E37" s="32"/>
    </row>
    <row r="38" spans="1:5" ht="15" customHeight="1" x14ac:dyDescent="0.25">
      <c r="A38" s="55" t="s">
        <v>45</v>
      </c>
      <c r="B38" s="55"/>
      <c r="C38" s="55"/>
      <c r="D38" s="55"/>
      <c r="E38" s="55"/>
    </row>
    <row r="39" spans="1:5" x14ac:dyDescent="0.25">
      <c r="B39" s="50" t="s">
        <v>19</v>
      </c>
      <c r="C39" s="50"/>
      <c r="D39" s="50"/>
      <c r="E39" s="6" t="s">
        <v>6</v>
      </c>
    </row>
    <row r="42" spans="1:5" x14ac:dyDescent="0.25">
      <c r="A42" s="19" t="s">
        <v>35</v>
      </c>
    </row>
    <row r="43" spans="1:5" x14ac:dyDescent="0.25">
      <c r="A43" s="14" t="s">
        <v>31</v>
      </c>
    </row>
    <row r="44" spans="1:5" x14ac:dyDescent="0.25">
      <c r="A44" s="2" t="s">
        <v>38</v>
      </c>
      <c r="B44" s="15">
        <f>'2кв'!B49</f>
        <v>4701.5419999999904</v>
      </c>
    </row>
    <row r="45" spans="1:5" ht="28.5" customHeight="1" x14ac:dyDescent="0.25">
      <c r="A45" s="20" t="s">
        <v>61</v>
      </c>
      <c r="B45" s="16"/>
    </row>
    <row r="46" spans="1:5" x14ac:dyDescent="0.25">
      <c r="A46" s="2" t="s">
        <v>33</v>
      </c>
      <c r="B46" s="16">
        <v>26648.28</v>
      </c>
    </row>
    <row r="47" spans="1:5" x14ac:dyDescent="0.25">
      <c r="A47" s="2" t="s">
        <v>34</v>
      </c>
      <c r="B47" s="16">
        <f>150*3</f>
        <v>450</v>
      </c>
    </row>
    <row r="48" spans="1:5" ht="30" x14ac:dyDescent="0.25">
      <c r="A48" s="34" t="s">
        <v>36</v>
      </c>
      <c r="B48" s="16">
        <f>E26</f>
        <v>26665.146000000001</v>
      </c>
    </row>
    <row r="49" spans="1:2" x14ac:dyDescent="0.25">
      <c r="A49" s="17" t="s">
        <v>32</v>
      </c>
      <c r="B49" s="15">
        <f>B44+B46+B47-B48</f>
        <v>5134.6759999999886</v>
      </c>
    </row>
    <row r="51" spans="1:2" x14ac:dyDescent="0.25">
      <c r="B51" s="18"/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D35"/>
    <mergeCell ref="B36:D36"/>
    <mergeCell ref="A38:E3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view="pageBreakPreview" topLeftCell="A37" zoomScaleSheetLayoutView="100" workbookViewId="0">
      <selection activeCell="B47" sqref="B47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0" width="9.140625" style="2"/>
    <col min="11" max="11" width="13.42578125" style="2" customWidth="1"/>
    <col min="12" max="16384" width="9.140625" style="2"/>
  </cols>
  <sheetData>
    <row r="1" spans="1:5" ht="15.75" x14ac:dyDescent="0.25">
      <c r="A1" s="39" t="s">
        <v>11</v>
      </c>
      <c r="B1" s="39"/>
      <c r="C1" s="39"/>
      <c r="D1" s="39"/>
      <c r="E1" s="39"/>
    </row>
    <row r="2" spans="1:5" ht="30.75" customHeight="1" x14ac:dyDescent="0.25">
      <c r="A2" s="40" t="s">
        <v>12</v>
      </c>
      <c r="B2" s="41"/>
      <c r="C2" s="41"/>
      <c r="D2" s="41"/>
      <c r="E2" s="41"/>
    </row>
    <row r="3" spans="1:5" x14ac:dyDescent="0.25">
      <c r="A3" s="42" t="s">
        <v>62</v>
      </c>
      <c r="B3" s="42"/>
      <c r="C3" s="42"/>
      <c r="D3" s="42"/>
      <c r="E3" s="42"/>
    </row>
    <row r="4" spans="1:5" s="1" customFormat="1" ht="15.75" x14ac:dyDescent="0.25">
      <c r="A4" s="21" t="s">
        <v>13</v>
      </c>
      <c r="B4" s="4"/>
      <c r="C4" s="4"/>
      <c r="D4" s="56"/>
      <c r="E4" s="56" t="s">
        <v>63</v>
      </c>
    </row>
    <row r="5" spans="1:5" x14ac:dyDescent="0.25">
      <c r="A5" s="37"/>
      <c r="B5" s="4"/>
      <c r="C5" s="4"/>
      <c r="D5" s="4"/>
      <c r="E5" s="4"/>
    </row>
    <row r="6" spans="1:5" x14ac:dyDescent="0.25">
      <c r="A6" s="44" t="s">
        <v>0</v>
      </c>
      <c r="B6" s="44"/>
      <c r="C6" s="44"/>
      <c r="D6" s="44"/>
      <c r="E6" s="44"/>
    </row>
    <row r="7" spans="1:5" x14ac:dyDescent="0.25">
      <c r="A7" s="38" t="s">
        <v>25</v>
      </c>
      <c r="B7" s="38"/>
      <c r="C7" s="38"/>
      <c r="D7" s="38"/>
      <c r="E7" s="38"/>
    </row>
    <row r="8" spans="1:5" x14ac:dyDescent="0.25">
      <c r="A8" s="46" t="s">
        <v>1</v>
      </c>
      <c r="B8" s="46"/>
      <c r="C8" s="46"/>
      <c r="D8" s="46"/>
      <c r="E8" s="46"/>
    </row>
    <row r="9" spans="1:5" x14ac:dyDescent="0.25">
      <c r="A9" s="44" t="s">
        <v>42</v>
      </c>
      <c r="B9" s="44"/>
      <c r="C9" s="44"/>
      <c r="D9" s="44"/>
      <c r="E9" s="44"/>
    </row>
    <row r="10" spans="1:5" ht="23.25" customHeight="1" x14ac:dyDescent="0.25">
      <c r="A10" s="47" t="s">
        <v>14</v>
      </c>
      <c r="B10" s="48"/>
      <c r="C10" s="48"/>
      <c r="D10" s="48"/>
      <c r="E10" s="48"/>
    </row>
    <row r="11" spans="1:5" x14ac:dyDescent="0.25">
      <c r="A11" s="44" t="s">
        <v>26</v>
      </c>
      <c r="B11" s="44"/>
      <c r="C11" s="44"/>
      <c r="D11" s="44"/>
      <c r="E11" s="44"/>
    </row>
    <row r="12" spans="1:5" ht="18" customHeight="1" x14ac:dyDescent="0.25">
      <c r="A12" s="46" t="s">
        <v>15</v>
      </c>
      <c r="B12" s="49"/>
      <c r="C12" s="49"/>
      <c r="D12" s="49"/>
      <c r="E12" s="49"/>
    </row>
    <row r="13" spans="1:5" ht="11.25" customHeight="1" x14ac:dyDescent="0.25">
      <c r="A13" s="44" t="s">
        <v>22</v>
      </c>
      <c r="B13" s="44"/>
      <c r="C13" s="44"/>
      <c r="D13" s="44"/>
      <c r="E13" s="44"/>
    </row>
    <row r="14" spans="1:5" ht="15" customHeight="1" x14ac:dyDescent="0.25">
      <c r="A14" s="46" t="s">
        <v>2</v>
      </c>
      <c r="B14" s="49"/>
      <c r="C14" s="49"/>
      <c r="D14" s="49"/>
      <c r="E14" s="49"/>
    </row>
    <row r="15" spans="1:5" ht="18" customHeight="1" x14ac:dyDescent="0.25">
      <c r="A15" s="44" t="s">
        <v>49</v>
      </c>
      <c r="B15" s="44"/>
      <c r="C15" s="44"/>
      <c r="D15" s="44"/>
      <c r="E15" s="44"/>
    </row>
    <row r="16" spans="1:5" ht="12" customHeight="1" x14ac:dyDescent="0.25">
      <c r="A16" s="46" t="s">
        <v>16</v>
      </c>
      <c r="B16" s="49"/>
      <c r="C16" s="49"/>
      <c r="D16" s="49"/>
      <c r="E16" s="49"/>
    </row>
    <row r="17" spans="1:11" ht="32.25" customHeight="1" x14ac:dyDescent="0.25">
      <c r="A17" s="44" t="s">
        <v>17</v>
      </c>
      <c r="B17" s="44"/>
      <c r="C17" s="44"/>
      <c r="D17" s="44"/>
      <c r="E17" s="44"/>
    </row>
    <row r="18" spans="1:11" ht="63.75" customHeight="1" x14ac:dyDescent="0.25">
      <c r="A18" s="44" t="s">
        <v>43</v>
      </c>
      <c r="B18" s="44"/>
      <c r="C18" s="44"/>
      <c r="D18" s="44"/>
      <c r="E18" s="44"/>
    </row>
    <row r="19" spans="1:11" ht="34.5" customHeight="1" x14ac:dyDescent="0.25">
      <c r="A19" s="45" t="s">
        <v>27</v>
      </c>
      <c r="B19" s="45"/>
      <c r="C19" s="45"/>
      <c r="D19" s="45"/>
      <c r="E19" s="45"/>
    </row>
    <row r="20" spans="1:11" x14ac:dyDescent="0.25">
      <c r="A20" s="45"/>
      <c r="B20" s="45"/>
      <c r="C20" s="45"/>
      <c r="D20" s="45"/>
      <c r="E20" s="45"/>
      <c r="F20" s="2">
        <v>562.20000000000005</v>
      </c>
      <c r="G20" s="2">
        <v>3</v>
      </c>
    </row>
    <row r="21" spans="1:11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11" ht="38.25" x14ac:dyDescent="0.25">
      <c r="A22" s="22" t="s">
        <v>40</v>
      </c>
      <c r="B22" s="9" t="s">
        <v>39</v>
      </c>
      <c r="C22" s="3" t="s">
        <v>4</v>
      </c>
      <c r="D22" s="3">
        <v>11.45</v>
      </c>
      <c r="E22" s="8">
        <f>D22*F20*G20</f>
        <v>19311.57</v>
      </c>
      <c r="K22" s="18"/>
    </row>
    <row r="23" spans="1:11" x14ac:dyDescent="0.25">
      <c r="A23" s="7" t="s">
        <v>37</v>
      </c>
      <c r="B23" s="9" t="s">
        <v>23</v>
      </c>
      <c r="C23" s="3" t="s">
        <v>4</v>
      </c>
      <c r="D23" s="3">
        <v>4.3600000000000003</v>
      </c>
      <c r="E23" s="8">
        <f>D23*F20*G20</f>
        <v>7353.5760000000009</v>
      </c>
      <c r="K23" s="18"/>
    </row>
    <row r="24" spans="1:11" x14ac:dyDescent="0.25">
      <c r="A24" s="24" t="s">
        <v>28</v>
      </c>
      <c r="B24" s="9" t="s">
        <v>64</v>
      </c>
      <c r="C24" s="25" t="s">
        <v>29</v>
      </c>
      <c r="D24" s="3"/>
      <c r="E24" s="8">
        <v>0</v>
      </c>
      <c r="K24" s="18"/>
    </row>
    <row r="25" spans="1:11" x14ac:dyDescent="0.25">
      <c r="A25" s="26"/>
      <c r="B25" s="9"/>
      <c r="C25" s="3"/>
      <c r="D25" s="31"/>
      <c r="E25" s="8"/>
      <c r="K25" s="18"/>
    </row>
    <row r="26" spans="1:11" s="14" customFormat="1" x14ac:dyDescent="0.25">
      <c r="A26" s="10" t="s">
        <v>24</v>
      </c>
      <c r="B26" s="11"/>
      <c r="C26" s="12"/>
      <c r="D26" s="23"/>
      <c r="E26" s="13">
        <f>SUM(E22:E25)</f>
        <v>26665.146000000001</v>
      </c>
      <c r="K26" s="18"/>
    </row>
    <row r="28" spans="1:11" ht="31.5" customHeight="1" x14ac:dyDescent="0.25">
      <c r="A28" s="51" t="s">
        <v>65</v>
      </c>
      <c r="B28" s="51"/>
      <c r="C28" s="51"/>
      <c r="D28" s="51"/>
      <c r="E28" s="51"/>
    </row>
    <row r="29" spans="1:11" ht="31.5" customHeight="1" x14ac:dyDescent="0.25">
      <c r="A29" s="44" t="s">
        <v>21</v>
      </c>
      <c r="B29" s="44"/>
      <c r="C29" s="44"/>
      <c r="D29" s="44"/>
      <c r="E29" s="44"/>
    </row>
    <row r="30" spans="1:11" x14ac:dyDescent="0.25">
      <c r="A30" s="44" t="s">
        <v>20</v>
      </c>
      <c r="B30" s="44"/>
      <c r="C30" s="44"/>
      <c r="D30" s="44"/>
      <c r="E30" s="44"/>
    </row>
    <row r="31" spans="1:11" ht="27" customHeight="1" x14ac:dyDescent="0.25">
      <c r="A31" s="44" t="s">
        <v>30</v>
      </c>
      <c r="B31" s="44"/>
      <c r="C31" s="44"/>
      <c r="D31" s="44"/>
      <c r="E31" s="44"/>
    </row>
    <row r="32" spans="1:11" x14ac:dyDescent="0.25">
      <c r="A32" s="44" t="s">
        <v>18</v>
      </c>
      <c r="B32" s="44"/>
      <c r="C32" s="44"/>
      <c r="D32" s="44"/>
      <c r="E32" s="44"/>
    </row>
    <row r="33" spans="1:5" x14ac:dyDescent="0.25">
      <c r="A33" s="52" t="s">
        <v>5</v>
      </c>
      <c r="B33" s="52"/>
      <c r="C33" s="52"/>
      <c r="D33" s="52"/>
      <c r="E33" s="52"/>
    </row>
    <row r="34" spans="1:5" x14ac:dyDescent="0.25">
      <c r="A34" s="44" t="s">
        <v>18</v>
      </c>
      <c r="B34" s="44"/>
      <c r="C34" s="44"/>
      <c r="D34" s="44"/>
      <c r="E34" s="44"/>
    </row>
    <row r="35" spans="1:5" x14ac:dyDescent="0.25">
      <c r="A35" s="53" t="s">
        <v>52</v>
      </c>
      <c r="B35" s="53"/>
      <c r="C35" s="53"/>
      <c r="D35" s="53"/>
      <c r="E35" s="5"/>
    </row>
    <row r="36" spans="1:5" x14ac:dyDescent="0.25">
      <c r="B36" s="54" t="s">
        <v>19</v>
      </c>
      <c r="C36" s="54"/>
      <c r="D36" s="54"/>
      <c r="E36" s="6" t="s">
        <v>6</v>
      </c>
    </row>
    <row r="37" spans="1:5" x14ac:dyDescent="0.25">
      <c r="A37" s="36"/>
      <c r="B37" s="36"/>
      <c r="C37" s="36"/>
      <c r="D37" s="36"/>
      <c r="E37" s="36"/>
    </row>
    <row r="38" spans="1:5" ht="15" customHeight="1" x14ac:dyDescent="0.25">
      <c r="A38" s="55" t="s">
        <v>45</v>
      </c>
      <c r="B38" s="55"/>
      <c r="C38" s="55"/>
      <c r="D38" s="55"/>
      <c r="E38" s="55"/>
    </row>
    <row r="39" spans="1:5" x14ac:dyDescent="0.25">
      <c r="B39" s="50" t="s">
        <v>19</v>
      </c>
      <c r="C39" s="50"/>
      <c r="D39" s="50"/>
      <c r="E39" s="6" t="s">
        <v>6</v>
      </c>
    </row>
    <row r="42" spans="1:5" x14ac:dyDescent="0.25">
      <c r="A42" s="19" t="s">
        <v>35</v>
      </c>
    </row>
    <row r="43" spans="1:5" x14ac:dyDescent="0.25">
      <c r="A43" s="14" t="s">
        <v>31</v>
      </c>
    </row>
    <row r="44" spans="1:5" x14ac:dyDescent="0.25">
      <c r="A44" s="2" t="s">
        <v>38</v>
      </c>
      <c r="B44" s="15">
        <f>'3кв'!B49</f>
        <v>5134.6759999999886</v>
      </c>
    </row>
    <row r="45" spans="1:5" ht="28.5" customHeight="1" x14ac:dyDescent="0.25">
      <c r="A45" s="20" t="s">
        <v>61</v>
      </c>
      <c r="B45" s="16"/>
    </row>
    <row r="46" spans="1:5" x14ac:dyDescent="0.25">
      <c r="A46" s="2" t="s">
        <v>33</v>
      </c>
      <c r="B46" s="16">
        <v>25466.400000000001</v>
      </c>
    </row>
    <row r="47" spans="1:5" x14ac:dyDescent="0.25">
      <c r="A47" s="2" t="s">
        <v>34</v>
      </c>
      <c r="B47" s="16">
        <f>150*3</f>
        <v>450</v>
      </c>
    </row>
    <row r="48" spans="1:5" ht="30" x14ac:dyDescent="0.25">
      <c r="A48" s="35" t="s">
        <v>36</v>
      </c>
      <c r="B48" s="16">
        <f>E26</f>
        <v>26665.146000000001</v>
      </c>
    </row>
    <row r="49" spans="1:2" x14ac:dyDescent="0.25">
      <c r="A49" s="17" t="s">
        <v>32</v>
      </c>
      <c r="B49" s="15">
        <f>B44+B46+B47-B48</f>
        <v>4385.9299999999894</v>
      </c>
    </row>
    <row r="51" spans="1:2" x14ac:dyDescent="0.25">
      <c r="B51" s="18"/>
    </row>
  </sheetData>
  <mergeCells count="29">
    <mergeCell ref="A33:E33"/>
    <mergeCell ref="A34:E34"/>
    <mergeCell ref="A35:D35"/>
    <mergeCell ref="B36:D36"/>
    <mergeCell ref="A38:E38"/>
    <mergeCell ref="B39:D39"/>
    <mergeCell ref="A20:E20"/>
    <mergeCell ref="A28:E28"/>
    <mergeCell ref="A29:E29"/>
    <mergeCell ref="A30:E30"/>
    <mergeCell ref="A31:E31"/>
    <mergeCell ref="A32:E32"/>
    <mergeCell ref="A14:E14"/>
    <mergeCell ref="A15:E15"/>
    <mergeCell ref="A16:E16"/>
    <mergeCell ref="A17:E17"/>
    <mergeCell ref="A18:E18"/>
    <mergeCell ref="A19:E19"/>
    <mergeCell ref="A8:E8"/>
    <mergeCell ref="A9:E9"/>
    <mergeCell ref="A10:E10"/>
    <mergeCell ref="A11:E11"/>
    <mergeCell ref="A12:E12"/>
    <mergeCell ref="A13:E13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view="pageBreakPreview" topLeftCell="A10" zoomScaleSheetLayoutView="100" workbookViewId="0">
      <selection activeCell="C16" sqref="C16"/>
    </sheetView>
  </sheetViews>
  <sheetFormatPr defaultRowHeight="15" x14ac:dyDescent="0.2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57" t="s">
        <v>66</v>
      </c>
      <c r="B1" s="57"/>
      <c r="C1" s="57"/>
      <c r="D1" s="58"/>
    </row>
    <row r="2" spans="1:5" ht="15.75" x14ac:dyDescent="0.25">
      <c r="A2" s="59" t="s">
        <v>67</v>
      </c>
      <c r="B2" s="59"/>
      <c r="C2" s="59"/>
      <c r="D2" s="60"/>
    </row>
    <row r="3" spans="1:5" ht="15.75" x14ac:dyDescent="0.25">
      <c r="A3" s="59" t="s">
        <v>68</v>
      </c>
      <c r="B3" s="59"/>
      <c r="C3" s="59"/>
      <c r="D3" s="60"/>
    </row>
    <row r="4" spans="1:5" ht="15.75" x14ac:dyDescent="0.25">
      <c r="A4" s="57" t="s">
        <v>89</v>
      </c>
      <c r="B4" s="57"/>
      <c r="C4" s="57"/>
      <c r="D4" s="58"/>
    </row>
    <row r="5" spans="1:5" ht="15.75" x14ac:dyDescent="0.25">
      <c r="A5" s="61"/>
      <c r="B5" s="61"/>
      <c r="C5" s="61"/>
      <c r="D5" s="1"/>
    </row>
    <row r="6" spans="1:5" ht="15.75" x14ac:dyDescent="0.25">
      <c r="A6" s="60"/>
      <c r="B6" s="62" t="s">
        <v>69</v>
      </c>
      <c r="C6" s="63">
        <f>'1кв'!B45</f>
        <v>4601</v>
      </c>
      <c r="D6" s="64"/>
    </row>
    <row r="7" spans="1:5" ht="15.75" x14ac:dyDescent="0.25">
      <c r="A7" s="65" t="s">
        <v>70</v>
      </c>
      <c r="B7" s="62" t="s">
        <v>90</v>
      </c>
      <c r="C7" s="63"/>
      <c r="D7" s="64"/>
    </row>
    <row r="8" spans="1:5" ht="15.75" x14ac:dyDescent="0.25">
      <c r="B8" s="66" t="s">
        <v>71</v>
      </c>
      <c r="C8" s="67">
        <f>'1кв'!B47+'2кв'!B46+'3кв'!B46+'4кв'!B46</f>
        <v>103459.68</v>
      </c>
      <c r="D8" s="68"/>
    </row>
    <row r="9" spans="1:5" ht="30" x14ac:dyDescent="0.25">
      <c r="B9" s="69" t="s">
        <v>72</v>
      </c>
      <c r="C9" s="67">
        <f>'1кв'!B48+'2кв'!B47+'3кв'!B47+'4кв'!B47</f>
        <v>1800</v>
      </c>
      <c r="D9" s="68"/>
    </row>
    <row r="10" spans="1:5" ht="15.75" x14ac:dyDescent="0.25">
      <c r="A10" s="70"/>
      <c r="B10" s="66" t="s">
        <v>73</v>
      </c>
      <c r="C10" s="71">
        <f>SUM(C8:C9)</f>
        <v>105259.68</v>
      </c>
      <c r="D10" s="64"/>
    </row>
    <row r="11" spans="1:5" ht="15.75" x14ac:dyDescent="0.25">
      <c r="A11" s="1"/>
      <c r="B11" s="72"/>
      <c r="C11" s="72"/>
      <c r="D11" s="73"/>
    </row>
    <row r="12" spans="1:5" ht="15.75" x14ac:dyDescent="0.25">
      <c r="A12" s="74" t="s">
        <v>74</v>
      </c>
      <c r="B12" s="22" t="s">
        <v>75</v>
      </c>
      <c r="C12" s="67">
        <f>'1кв'!E22+'2кв'!E22+'3кв'!E22+'4кв'!E22</f>
        <v>73164.708000000013</v>
      </c>
      <c r="D12" s="73"/>
    </row>
    <row r="13" spans="1:5" ht="15.75" x14ac:dyDescent="0.25">
      <c r="A13" s="74"/>
      <c r="B13" s="7" t="s">
        <v>37</v>
      </c>
      <c r="C13" s="67">
        <f>'1кв'!E23+'2кв'!E23+'3кв'!E23+'4кв'!E23</f>
        <v>27862.632000000001</v>
      </c>
      <c r="D13" s="73"/>
    </row>
    <row r="14" spans="1:5" ht="15.75" x14ac:dyDescent="0.25">
      <c r="A14" s="1"/>
      <c r="B14" s="7" t="s">
        <v>28</v>
      </c>
      <c r="C14" s="67">
        <f>'1кв'!E24+'2кв'!E24+'3кв'!E24+'4кв'!E24</f>
        <v>3975.51</v>
      </c>
      <c r="D14" s="73"/>
      <c r="E14" s="75"/>
    </row>
    <row r="15" spans="1:5" ht="15.75" x14ac:dyDescent="0.25">
      <c r="A15" s="74"/>
      <c r="B15" s="76" t="s">
        <v>91</v>
      </c>
      <c r="C15" s="67">
        <f>'1кв'!E25</f>
        <v>471.9</v>
      </c>
      <c r="D15" s="73"/>
    </row>
    <row r="16" spans="1:5" ht="15.75" x14ac:dyDescent="0.25">
      <c r="A16" s="74"/>
      <c r="B16" s="77" t="s">
        <v>76</v>
      </c>
      <c r="C16" s="67">
        <v>0</v>
      </c>
      <c r="D16" s="73"/>
    </row>
    <row r="17" spans="1:5" ht="15.75" x14ac:dyDescent="0.25">
      <c r="A17" s="74"/>
      <c r="B17" s="77" t="s">
        <v>77</v>
      </c>
      <c r="C17" s="78"/>
      <c r="D17" s="73"/>
    </row>
    <row r="18" spans="1:5" ht="15.75" x14ac:dyDescent="0.25">
      <c r="A18" s="1"/>
      <c r="B18" s="79" t="s">
        <v>78</v>
      </c>
      <c r="C18" s="71">
        <f>SUM(C12:C16)</f>
        <v>105474.75</v>
      </c>
      <c r="D18" s="73"/>
      <c r="E18" s="75"/>
    </row>
    <row r="19" spans="1:5" ht="15.75" x14ac:dyDescent="0.25">
      <c r="A19" s="1"/>
      <c r="B19" s="80" t="s">
        <v>79</v>
      </c>
      <c r="C19" s="71">
        <f>C6+C10-C18</f>
        <v>4385.929999999993</v>
      </c>
      <c r="D19" s="73"/>
    </row>
    <row r="20" spans="1:5" ht="15.75" x14ac:dyDescent="0.25">
      <c r="A20" s="1"/>
      <c r="B20" s="65"/>
      <c r="C20" s="65"/>
      <c r="D20" s="73"/>
    </row>
    <row r="21" spans="1:5" ht="15.75" x14ac:dyDescent="0.25">
      <c r="A21" s="1"/>
      <c r="B21" s="81" t="s">
        <v>80</v>
      </c>
      <c r="C21" s="81"/>
      <c r="D21" s="73"/>
    </row>
    <row r="22" spans="1:5" ht="15.75" x14ac:dyDescent="0.25">
      <c r="A22" s="1"/>
      <c r="B22" s="81" t="s">
        <v>81</v>
      </c>
      <c r="C22" s="82">
        <v>9180</v>
      </c>
      <c r="D22" s="73"/>
    </row>
    <row r="23" spans="1:5" ht="15.75" x14ac:dyDescent="0.25">
      <c r="A23" s="1"/>
      <c r="B23" s="83" t="s">
        <v>82</v>
      </c>
      <c r="C23" s="84">
        <v>10957.68</v>
      </c>
      <c r="D23" s="73"/>
    </row>
    <row r="24" spans="1:5" ht="15.75" x14ac:dyDescent="0.25">
      <c r="A24" s="1"/>
      <c r="B24" s="81" t="s">
        <v>83</v>
      </c>
      <c r="C24" s="85">
        <f>C23-C22</f>
        <v>1777.6800000000003</v>
      </c>
      <c r="D24" s="73"/>
    </row>
    <row r="25" spans="1:5" ht="15.75" x14ac:dyDescent="0.25">
      <c r="A25" s="1"/>
      <c r="B25" s="65"/>
      <c r="C25" s="65"/>
      <c r="D25" s="73"/>
    </row>
    <row r="26" spans="1:5" ht="15.75" x14ac:dyDescent="0.25">
      <c r="A26" s="1"/>
      <c r="B26" s="65"/>
      <c r="C26" s="65"/>
      <c r="D26" s="73"/>
    </row>
    <row r="27" spans="1:5" ht="15.75" x14ac:dyDescent="0.25">
      <c r="A27" s="1"/>
      <c r="B27" s="65"/>
      <c r="C27" s="65"/>
      <c r="D27" s="73"/>
    </row>
    <row r="28" spans="1:5" ht="15.75" x14ac:dyDescent="0.25">
      <c r="A28" s="1"/>
      <c r="B28" s="65"/>
      <c r="C28" s="65"/>
      <c r="D28" s="73"/>
    </row>
    <row r="29" spans="1:5" ht="15.75" x14ac:dyDescent="0.25">
      <c r="A29" s="1" t="s">
        <v>84</v>
      </c>
      <c r="B29" s="65" t="s">
        <v>85</v>
      </c>
      <c r="C29" s="65"/>
      <c r="D29" s="73"/>
    </row>
    <row r="30" spans="1:5" ht="15.75" x14ac:dyDescent="0.25">
      <c r="A30" s="1"/>
      <c r="B30" s="65" t="s">
        <v>86</v>
      </c>
      <c r="C30" s="65"/>
      <c r="D30" s="73"/>
    </row>
    <row r="31" spans="1:5" ht="15.75" x14ac:dyDescent="0.25">
      <c r="A31" s="1"/>
      <c r="B31" s="65" t="s">
        <v>87</v>
      </c>
      <c r="C31" s="65"/>
      <c r="D31" s="73"/>
    </row>
    <row r="32" spans="1:5" ht="15.75" x14ac:dyDescent="0.25">
      <c r="A32" s="1"/>
      <c r="B32" s="65"/>
      <c r="C32" s="65"/>
      <c r="D32" s="73"/>
    </row>
    <row r="33" spans="1:4" ht="15.75" x14ac:dyDescent="0.25">
      <c r="A33" s="1"/>
      <c r="B33" s="65"/>
      <c r="C33" s="65"/>
      <c r="D33" s="73"/>
    </row>
    <row r="34" spans="1:4" ht="15.75" x14ac:dyDescent="0.25">
      <c r="A34" s="1"/>
      <c r="B34" s="65" t="s">
        <v>88</v>
      </c>
      <c r="C34" s="65"/>
      <c r="D34" s="73"/>
    </row>
    <row r="35" spans="1:4" ht="15.75" x14ac:dyDescent="0.25">
      <c r="A35" s="1"/>
      <c r="B35" s="65"/>
      <c r="C35" s="65"/>
      <c r="D35" s="73"/>
    </row>
    <row r="36" spans="1:4" ht="15.75" x14ac:dyDescent="0.25">
      <c r="A36" s="1"/>
      <c r="B36" s="65"/>
      <c r="C36" s="65"/>
      <c r="D36" s="73"/>
    </row>
    <row r="37" spans="1:4" ht="15.75" x14ac:dyDescent="0.25">
      <c r="A37" s="1"/>
      <c r="B37" s="65"/>
      <c r="C37" s="65"/>
      <c r="D37" s="73"/>
    </row>
    <row r="38" spans="1:4" ht="15.75" x14ac:dyDescent="0.25">
      <c r="A38" s="1"/>
      <c r="B38" s="65"/>
      <c r="C38" s="65"/>
      <c r="D38" s="73"/>
    </row>
  </sheetData>
  <mergeCells count="6">
    <mergeCell ref="A1:C1"/>
    <mergeCell ref="A2:C2"/>
    <mergeCell ref="A3:C3"/>
    <mergeCell ref="A4:C4"/>
    <mergeCell ref="A5:C5"/>
    <mergeCell ref="B11:C11"/>
  </mergeCells>
  <printOptions horizontalCentered="1"/>
  <pageMargins left="0.31496062992125984" right="0.31496062992125984" top="0.9842519685039370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2024-02-14T08:33:59Z</dcterms:modified>
</cp:coreProperties>
</file>